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744CE51-F175-4338-A64B-5994C4D847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5" l="1"/>
  <c r="K7" i="5"/>
  <c r="AS7" i="5" l="1"/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F7" i="5" l="1"/>
  <c r="I12" i="5"/>
  <c r="G12" i="5"/>
  <c r="E12" i="5"/>
  <c r="V7" i="5"/>
  <c r="J7" i="5"/>
  <c r="I11" i="5"/>
  <c r="H11" i="5"/>
  <c r="G11" i="5"/>
  <c r="G13" i="5" s="1"/>
  <c r="F11" i="5"/>
  <c r="E11" i="5"/>
  <c r="N11" i="5" l="1"/>
  <c r="L11" i="5"/>
  <c r="M11" i="5"/>
  <c r="O11" i="5"/>
  <c r="E13" i="5"/>
  <c r="I13" i="5"/>
  <c r="K11" i="5"/>
  <c r="K12" i="5"/>
  <c r="J12" i="5" s="1"/>
  <c r="F12" i="5"/>
  <c r="L12" i="5" s="1"/>
  <c r="H12" i="5"/>
  <c r="H13" i="5" s="1"/>
  <c r="O12" i="5"/>
  <c r="K13" i="5" l="1"/>
  <c r="J13" i="5" s="1"/>
  <c r="J11" i="5"/>
  <c r="O13" i="5"/>
  <c r="M13" i="5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<sst xmlns="http://schemas.openxmlformats.org/spreadsheetml/2006/main" count="79" uniqueCount="36">
  <si>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</si>
  <si>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</si>
  <si>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</si>
  <si>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</si>
  <si>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</si>
  <si>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</si>
  <si>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</si>
  <si>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</si>
  <si>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</si>
  <si>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</si>
  <si>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</si>
  <si>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</si>
  <si>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</si>
  <si>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</si>
  <si>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</si>
  <si>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</si>
  <si>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</si>
  <si>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</si>
  <si>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</si>
  <si>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</si>
  <si>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</si>
  <si>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</si>
  <si>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</si>
  <si>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</si>
  <si>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</si>
  <si>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</si>
  <si>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</t>
  </si>
  <si>
    <t>Eetu Heiniluoma</t>
  </si>
  <si>
    <t>12.5.2004   Pori</t>
  </si>
  <si>
    <t>KaMa = Kankaanpään Maila  (1958),  kasvattajaseura</t>
  </si>
  <si>
    <t>11.</t>
  </si>
  <si>
    <t>Tarmo</t>
  </si>
  <si>
    <t>Tarmo = Ikaalisten Tarmo  (1908)</t>
  </si>
  <si>
    <t>7.</t>
  </si>
  <si>
    <t>2.</t>
  </si>
  <si>
    <t>KaMa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</si>
</sst>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85546875" bestFit="1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14062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2" t="s">
        <v>27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1"/>
      <c r="D2" s="52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3" t="s">
        <v>12</v>
      </c>
      <c r="Y2" s="54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5"/>
      <c r="W4" s="17"/>
      <c r="X4" s="64">
        <v>2021</v>
      </c>
      <c r="Y4" s="64" t="s">
        <v>24</v>
      </c>
      <c r="Z4" s="65" t="s">
        <v>25</v>
      </c>
      <c r="AA4" s="64">
        <v>16</v>
      </c>
      <c r="AB4" s="64">
        <v>0</v>
      </c>
      <c r="AC4" s="64">
        <v>3</v>
      </c>
      <c r="AD4" s="64">
        <v>25</v>
      </c>
      <c r="AE4" s="64">
        <v>70</v>
      </c>
      <c r="AF4" s="66">
        <v>0.66039999999999999</v>
      </c>
      <c r="AG4" s="67">
        <v>106</v>
      </c>
      <c r="AH4" s="7"/>
      <c r="AI4" s="7"/>
      <c r="AJ4" s="7"/>
      <c r="AK4" s="7"/>
      <c r="AL4" s="63"/>
      <c r="AM4" s="12"/>
      <c r="AN4" s="12"/>
      <c r="AO4" s="13"/>
      <c r="AP4" s="12"/>
      <c r="AQ4" s="12"/>
      <c r="AR4" s="61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64">
        <v>2022</v>
      </c>
      <c r="C5" s="69" t="s">
        <v>30</v>
      </c>
      <c r="D5" s="65" t="s">
        <v>31</v>
      </c>
      <c r="E5" s="64">
        <v>6</v>
      </c>
      <c r="F5" s="64">
        <v>0</v>
      </c>
      <c r="G5" s="64">
        <v>0</v>
      </c>
      <c r="H5" s="70">
        <v>1</v>
      </c>
      <c r="I5" s="64">
        <v>15</v>
      </c>
      <c r="J5" s="66">
        <v>0.6</v>
      </c>
      <c r="K5" s="67">
        <v>25</v>
      </c>
      <c r="L5" s="38"/>
      <c r="M5" s="7"/>
      <c r="N5" s="7"/>
      <c r="O5" s="7"/>
      <c r="P5" s="10"/>
      <c r="Q5" s="12">
        <v>1</v>
      </c>
      <c r="R5" s="12">
        <v>0</v>
      </c>
      <c r="S5" s="13">
        <v>0</v>
      </c>
      <c r="T5" s="12">
        <v>0</v>
      </c>
      <c r="U5" s="12">
        <v>2</v>
      </c>
      <c r="V5" s="61">
        <v>0.33329999999999999</v>
      </c>
      <c r="W5" s="10">
        <v>6</v>
      </c>
      <c r="X5" s="64">
        <v>2022</v>
      </c>
      <c r="Y5" s="69" t="s">
        <v>33</v>
      </c>
      <c r="Z5" s="65" t="s">
        <v>25</v>
      </c>
      <c r="AA5" s="64">
        <v>13</v>
      </c>
      <c r="AB5" s="64">
        <v>0</v>
      </c>
      <c r="AC5" s="64">
        <v>4</v>
      </c>
      <c r="AD5" s="70">
        <v>20</v>
      </c>
      <c r="AE5" s="64">
        <v>64</v>
      </c>
      <c r="AF5" s="66">
        <v>0.72729999999999995</v>
      </c>
      <c r="AG5" s="67">
        <v>88</v>
      </c>
      <c r="AH5" s="38"/>
      <c r="AI5" s="7"/>
      <c r="AJ5" s="7"/>
      <c r="AK5" s="7"/>
      <c r="AL5" s="15"/>
      <c r="AM5" s="12"/>
      <c r="AN5" s="12"/>
      <c r="AO5" s="13"/>
      <c r="AP5" s="12"/>
      <c r="AQ5" s="12"/>
      <c r="AR5" s="61"/>
      <c r="AS5" s="1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>
        <v>2023</v>
      </c>
      <c r="C6" s="12" t="s">
        <v>34</v>
      </c>
      <c r="D6" s="72" t="s">
        <v>35</v>
      </c>
      <c r="E6" s="64">
        <v>24</v>
      </c>
      <c r="F6" s="64">
        <v>0</v>
      </c>
      <c r="G6" s="12">
        <v>7</v>
      </c>
      <c r="H6" s="64">
        <v>23</v>
      </c>
      <c r="I6" s="64">
        <v>76</v>
      </c>
      <c r="J6" s="73">
        <v>0.58909999999999996</v>
      </c>
      <c r="K6" s="74">
        <v>129</v>
      </c>
      <c r="L6" s="7"/>
      <c r="M6" s="7"/>
      <c r="N6" s="7"/>
      <c r="O6" s="7"/>
      <c r="Q6" s="12">
        <v>5</v>
      </c>
      <c r="R6" s="12">
        <v>0</v>
      </c>
      <c r="S6" s="13">
        <v>2</v>
      </c>
      <c r="T6" s="12">
        <v>5</v>
      </c>
      <c r="U6" s="12">
        <v>13</v>
      </c>
      <c r="V6" s="30">
        <v>0.61899999999999999</v>
      </c>
      <c r="W6" s="17">
        <v>21</v>
      </c>
      <c r="X6" s="12">
        <v>2023</v>
      </c>
      <c r="Y6" s="12" t="s">
        <v>34</v>
      </c>
      <c r="Z6" s="1" t="s">
        <v>31</v>
      </c>
      <c r="AA6" s="12">
        <v>1</v>
      </c>
      <c r="AB6" s="12">
        <v>0</v>
      </c>
      <c r="AC6" s="12">
        <v>0</v>
      </c>
      <c r="AD6" s="12">
        <v>1</v>
      </c>
      <c r="AE6" s="12">
        <v>3</v>
      </c>
      <c r="AF6" s="71">
        <v>0.6</v>
      </c>
      <c r="AG6" s="10">
        <v>5</v>
      </c>
      <c r="AH6" s="38"/>
      <c r="AI6" s="7"/>
      <c r="AJ6" s="7"/>
      <c r="AK6" s="7"/>
      <c r="AL6" s="63"/>
      <c r="AM6" s="12"/>
      <c r="AN6" s="12"/>
      <c r="AO6" s="12"/>
      <c r="AP6" s="12"/>
      <c r="AQ6" s="12"/>
      <c r="AR6" s="12"/>
      <c r="AS6" s="10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57" t="s">
        <v>13</v>
      </c>
      <c r="C7" s="58"/>
      <c r="D7" s="59"/>
      <c r="E7" s="34">
        <f>SUM(E4:E6)</f>
        <v>30</v>
      </c>
      <c r="F7" s="34">
        <f>SUM(F4:F6)</f>
        <v>0</v>
      </c>
      <c r="G7" s="34">
        <f>SUM(G4:G6)</f>
        <v>7</v>
      </c>
      <c r="H7" s="34">
        <f>SUM(H4:H6)</f>
        <v>24</v>
      </c>
      <c r="I7" s="34">
        <f>SUM(I4:I6)</f>
        <v>91</v>
      </c>
      <c r="J7" s="35">
        <f>PRODUCT(I7/K7)</f>
        <v>0.59090909090909094</v>
      </c>
      <c r="K7" s="19">
        <f>SUM(K4:K6)</f>
        <v>154</v>
      </c>
      <c r="L7" s="16"/>
      <c r="M7" s="27"/>
      <c r="N7" s="39"/>
      <c r="O7" s="40"/>
      <c r="P7" s="10"/>
      <c r="Q7" s="34">
        <f>SUM(Q4:Q6)</f>
        <v>6</v>
      </c>
      <c r="R7" s="34">
        <f>SUM(R4:R6)</f>
        <v>0</v>
      </c>
      <c r="S7" s="34">
        <f>SUM(S4:S6)</f>
        <v>2</v>
      </c>
      <c r="T7" s="34">
        <f>SUM(T4:T6)</f>
        <v>5</v>
      </c>
      <c r="U7" s="34">
        <f>SUM(U4:U6)</f>
        <v>15</v>
      </c>
      <c r="V7" s="35">
        <f>PRODUCT(U7/W7)</f>
        <v>0.55555555555555558</v>
      </c>
      <c r="W7" s="19">
        <f>SUM(W4:W6)</f>
        <v>27</v>
      </c>
      <c r="X7" s="60" t="s">
        <v>13</v>
      </c>
      <c r="Y7" s="11"/>
      <c r="Z7" s="9"/>
      <c r="AA7" s="34">
        <f>SUM(AA4:AA6)</f>
        <v>30</v>
      </c>
      <c r="AB7" s="34">
        <f>SUM(AB4:AB6)</f>
        <v>0</v>
      </c>
      <c r="AC7" s="34">
        <f>SUM(AC4:AC6)</f>
        <v>7</v>
      </c>
      <c r="AD7" s="34">
        <f>SUM(AD4:AD6)</f>
        <v>46</v>
      </c>
      <c r="AE7" s="34">
        <f>SUM(AE4:AE6)</f>
        <v>137</v>
      </c>
      <c r="AF7" s="35">
        <f>PRODUCT(AE7/AG7)</f>
        <v>0.68844221105527637</v>
      </c>
      <c r="AG7" s="19">
        <f>SUM(AG4:AG6)</f>
        <v>199</v>
      </c>
      <c r="AH7" s="16"/>
      <c r="AI7" s="27"/>
      <c r="AJ7" s="39"/>
      <c r="AK7" s="40"/>
      <c r="AL7" s="10"/>
      <c r="AM7" s="34">
        <f>SUM(AM4:AM6)</f>
        <v>0</v>
      </c>
      <c r="AN7" s="34">
        <f>SUM(AN4:AN6)</f>
        <v>0</v>
      </c>
      <c r="AO7" s="34">
        <f>SUM(AO4:AO6)</f>
        <v>0</v>
      </c>
      <c r="AP7" s="34">
        <f>SUM(AP4:AP6)</f>
        <v>0</v>
      </c>
      <c r="AQ7" s="34">
        <f>SUM(AQ4:AQ6)</f>
        <v>0</v>
      </c>
      <c r="AR7" s="35">
        <v>0</v>
      </c>
      <c r="AS7" s="37">
        <f>SUM(AS4:AS6)</f>
        <v>0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6"/>
      <c r="K8" s="17"/>
      <c r="L8" s="10"/>
      <c r="M8" s="10"/>
      <c r="N8" s="10"/>
      <c r="O8" s="10"/>
      <c r="P8" s="15"/>
      <c r="Q8" s="15"/>
      <c r="R8" s="15"/>
      <c r="S8" s="15"/>
      <c r="T8" s="15"/>
      <c r="U8" s="10"/>
      <c r="V8" s="10"/>
      <c r="W8" s="17"/>
      <c r="X8" s="15"/>
      <c r="Y8" s="15"/>
      <c r="Z8" s="15"/>
      <c r="AA8" s="15"/>
      <c r="AB8" s="15"/>
      <c r="AC8" s="15"/>
      <c r="AD8" s="15"/>
      <c r="AE8" s="15"/>
      <c r="AF8" s="36"/>
      <c r="AG8" s="17"/>
      <c r="AH8" s="10"/>
      <c r="AI8" s="10"/>
      <c r="AJ8" s="10"/>
      <c r="AK8" s="10"/>
      <c r="AL8" s="15"/>
      <c r="AM8" s="15"/>
      <c r="AN8" s="15"/>
      <c r="AO8" s="15"/>
      <c r="AP8" s="15"/>
      <c r="AQ8" s="10"/>
      <c r="AR8" s="10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5" t="s">
        <v>16</v>
      </c>
      <c r="C9" s="46"/>
      <c r="D9" s="47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5"/>
      <c r="R9" s="15" t="s">
        <v>10</v>
      </c>
      <c r="S9" s="15"/>
      <c r="T9" s="68" t="s">
        <v>29</v>
      </c>
      <c r="U9" s="10"/>
      <c r="V9" s="17"/>
      <c r="W9" s="17"/>
      <c r="X9" s="17"/>
      <c r="Y9" s="17"/>
      <c r="Z9" s="17"/>
      <c r="AA9" s="17"/>
      <c r="AB9" s="17"/>
      <c r="AC9" s="15"/>
      <c r="AD9" s="15"/>
      <c r="AE9" s="15"/>
      <c r="AF9" s="15"/>
      <c r="AG9" s="15"/>
      <c r="AH9" s="15"/>
      <c r="AI9" s="15"/>
      <c r="AJ9" s="15"/>
      <c r="AK9" s="15"/>
      <c r="AM9" s="17"/>
      <c r="AN9" s="17"/>
      <c r="AO9" s="17"/>
      <c r="AP9" s="17"/>
      <c r="AQ9" s="17"/>
      <c r="AR9" s="17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8" t="s">
        <v>15</v>
      </c>
      <c r="C10" s="3"/>
      <c r="D10" s="49"/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56">
        <v>0</v>
      </c>
      <c r="K10" s="15"/>
      <c r="L10" s="50">
        <v>0</v>
      </c>
      <c r="M10" s="50">
        <v>0</v>
      </c>
      <c r="N10" s="50">
        <v>0</v>
      </c>
      <c r="O10" s="50">
        <v>0</v>
      </c>
      <c r="Q10" s="15"/>
      <c r="R10" s="15"/>
      <c r="S10" s="15"/>
      <c r="T10" s="15" t="s">
        <v>26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1" t="s">
        <v>11</v>
      </c>
      <c r="C11" s="32"/>
      <c r="D11" s="33"/>
      <c r="E11" s="44">
        <f>PRODUCT(E7+Q7)</f>
        <v>36</v>
      </c>
      <c r="F11" s="44">
        <f>PRODUCT(F7+R7)</f>
        <v>0</v>
      </c>
      <c r="G11" s="44">
        <f>PRODUCT(G7+S7)</f>
        <v>9</v>
      </c>
      <c r="H11" s="44">
        <f>PRODUCT(H7+T7)</f>
        <v>29</v>
      </c>
      <c r="I11" s="44">
        <f>PRODUCT(I7+U7)</f>
        <v>106</v>
      </c>
      <c r="J11" s="56">
        <f>PRODUCT(I11/K11)</f>
        <v>0.58563535911602205</v>
      </c>
      <c r="K11" s="15">
        <f>PRODUCT(K7+W7)</f>
        <v>181</v>
      </c>
      <c r="L11" s="50">
        <f>PRODUCT((F11+G11)/E11)</f>
        <v>0.25</v>
      </c>
      <c r="M11" s="50">
        <f>PRODUCT(H11/E11)</f>
        <v>0.80555555555555558</v>
      </c>
      <c r="N11" s="50">
        <f>PRODUCT((F11+G11+H11)/E11)</f>
        <v>1.0555555555555556</v>
      </c>
      <c r="O11" s="50">
        <f>PRODUCT(I11/E11)</f>
        <v>2.9444444444444446</v>
      </c>
      <c r="Q11" s="15"/>
      <c r="R11" s="15"/>
      <c r="S11" s="15"/>
      <c r="T11" s="15" t="s">
        <v>32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8" t="s">
        <v>12</v>
      </c>
      <c r="C12" s="29"/>
      <c r="D12" s="28"/>
      <c r="E12" s="44">
        <f>PRODUCT(AA7+AM7)</f>
        <v>30</v>
      </c>
      <c r="F12" s="44">
        <f>PRODUCT(AB7+AN7)</f>
        <v>0</v>
      </c>
      <c r="G12" s="44">
        <f>PRODUCT(AC7+AO7)</f>
        <v>7</v>
      </c>
      <c r="H12" s="44">
        <f>PRODUCT(AD7+AP7)</f>
        <v>46</v>
      </c>
      <c r="I12" s="44">
        <f>PRODUCT(AE7+AQ7)</f>
        <v>137</v>
      </c>
      <c r="J12" s="56">
        <f>PRODUCT(I12/K12)</f>
        <v>0.68844221105527637</v>
      </c>
      <c r="K12" s="10">
        <f>PRODUCT(AG7+AS7)</f>
        <v>199</v>
      </c>
      <c r="L12" s="50">
        <f>PRODUCT((F12+G12)/E12)</f>
        <v>0.23333333333333334</v>
      </c>
      <c r="M12" s="50">
        <f>PRODUCT(H12/E12)</f>
        <v>1.5333333333333334</v>
      </c>
      <c r="N12" s="50">
        <f>PRODUCT((F12+G12+H12)/E12)</f>
        <v>1.7666666666666666</v>
      </c>
      <c r="O12" s="50">
        <f>PRODUCT(I12/E12)</f>
        <v>4.5666666666666664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1" t="s">
        <v>13</v>
      </c>
      <c r="C13" s="42"/>
      <c r="D13" s="43"/>
      <c r="E13" s="44">
        <f>SUM(E10:E12)</f>
        <v>66</v>
      </c>
      <c r="F13" s="44">
        <f t="shared" ref="F13:I13" si="0">SUM(F10:F12)</f>
        <v>0</v>
      </c>
      <c r="G13" s="44">
        <f t="shared" si="0"/>
        <v>16</v>
      </c>
      <c r="H13" s="44">
        <f t="shared" si="0"/>
        <v>75</v>
      </c>
      <c r="I13" s="44">
        <f t="shared" si="0"/>
        <v>243</v>
      </c>
      <c r="J13" s="56">
        <f>PRODUCT(I13/K13)</f>
        <v>0.63947368421052631</v>
      </c>
      <c r="K13" s="15">
        <f>SUM(K10:K12)</f>
        <v>380</v>
      </c>
      <c r="L13" s="50">
        <f>PRODUCT((F13+G13)/E13)</f>
        <v>0.24242424242424243</v>
      </c>
      <c r="M13" s="50">
        <f>PRODUCT(H13/E13)</f>
        <v>1.1363636363636365</v>
      </c>
      <c r="N13" s="50">
        <f>PRODUCT((F13+G13+H13)/E13)</f>
        <v>1.3787878787878789</v>
      </c>
      <c r="O13" s="50">
        <f>PRODUCT(I13/E13)</f>
        <v>3.6818181818181817</v>
      </c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0"/>
      <c r="AL178" s="10"/>
    </row>
    <row r="179" spans="12:38" x14ac:dyDescent="0.25">
      <c r="R179" s="17"/>
      <c r="S179" s="17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L182"/>
      <c r="M182"/>
      <c r="N182"/>
      <c r="O182"/>
      <c r="P182"/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</sheetData>
  <sortState xmlns:xlrd2="http://schemas.microsoft.com/office/spreadsheetml/2017/richdata2" ref="B5:W6">
    <sortCondition ref="B5: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2023-09-04T10:58:07Z</dcterms:modified>
</cp:coreProperties>
</file>